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 Tait\Documents\St Martha PC\Finance\Audit\PKF Littlejohn\"/>
    </mc:Choice>
  </mc:AlternateContent>
  <xr:revisionPtr revIDLastSave="0" documentId="8_{272C07A8-5A18-4687-968A-199C04FF2D55}" xr6:coauthVersionLast="43" xr6:coauthVersionMax="43" xr10:uidLastSave="{00000000-0000-0000-0000-000000000000}"/>
  <bookViews>
    <workbookView xWindow="390" yWindow="300" windowWidth="19470" windowHeight="10620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F18" i="2"/>
  <c r="E17" i="2"/>
  <c r="G30" i="1"/>
  <c r="G28" i="1"/>
  <c r="G21" i="1"/>
  <c r="G19" i="1"/>
  <c r="G17" i="1"/>
  <c r="G15" i="1"/>
  <c r="G13" i="1"/>
  <c r="I15" i="1"/>
  <c r="J15" i="1"/>
  <c r="I17" i="1"/>
  <c r="J17" i="1"/>
  <c r="I19" i="1"/>
  <c r="J19" i="1"/>
  <c r="I21" i="1"/>
  <c r="J21" i="1"/>
  <c r="I28" i="1"/>
  <c r="J28" i="1"/>
  <c r="J13" i="1"/>
  <c r="I13" i="1"/>
  <c r="J30" i="1"/>
  <c r="I30" i="1"/>
  <c r="H30" i="1"/>
  <c r="L30" i="1"/>
  <c r="M30" i="1"/>
  <c r="H28" i="1"/>
  <c r="K28" i="1"/>
  <c r="F23" i="1"/>
  <c r="L24" i="1"/>
  <c r="M24" i="1"/>
  <c r="D23" i="1"/>
  <c r="M11" i="1"/>
  <c r="H21" i="1"/>
  <c r="K21" i="1"/>
  <c r="H19" i="1"/>
  <c r="L19" i="1"/>
  <c r="M19" i="1"/>
  <c r="K19" i="1"/>
  <c r="H17" i="1"/>
  <c r="K17" i="1"/>
  <c r="H15" i="1"/>
  <c r="L15" i="1"/>
  <c r="M15" i="1"/>
  <c r="H13" i="1"/>
  <c r="K13" i="1"/>
  <c r="K30" i="1"/>
  <c r="L28" i="1"/>
  <c r="M28" i="1"/>
  <c r="L21" i="1"/>
  <c r="M21" i="1"/>
  <c r="L17" i="1"/>
  <c r="M17" i="1"/>
  <c r="K15" i="1"/>
  <c r="L13" i="1"/>
  <c r="M13" i="1"/>
</calcChain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<sst xmlns="http://schemas.openxmlformats.org/spreadsheetml/2006/main" count="49" uniqueCount="42">
  <si>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</si>
  <si>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</si>
  <si>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</si>
  <si>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</si>
  <si>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</si>
  <si>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</si>
  <si>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</si>
  <si>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</si>
  <si>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</si>
  <si>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</si>
  <si>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</si>
  <si>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</si>
  <si>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</si>
  <si>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</si>
  <si>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</si>
  <si>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</si>
  <si>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</si>
  <si>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</si>
  <si>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</si>
  <si>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</si>
  <si>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</si>
  <si>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</si>
  <si>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</si>
  <si>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</si>
  <si>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</si>
  <si>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</si>
  <si>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</si>
  <si>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</si>
  <si>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</si>
  <si>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</si>
  <si>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</si>
  <si>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</si>
  <si>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</si>
  <si>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</si>
  <si>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</si>
  <si>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</si>
  <si>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</si>
  <si>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</si>
  <si>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</si>
  <si>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</si>
  <si>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St Martha Parish Council</t>
  </si>
  <si>
    <r>
      <t xml:space="preserve"> £823 refund from HMRC re VAT - period 01/01/07 - 31/12/18 of; </t>
    </r>
    <r>
      <rPr>
        <b/>
        <sz val="11"/>
        <color indexed="8"/>
        <rFont val="Arial"/>
        <family val="2"/>
      </rPr>
      <t>£6</t>
    </r>
    <r>
      <rPr>
        <sz val="11"/>
        <color indexed="8"/>
        <rFont val="Arial"/>
        <family val="2"/>
      </rPr>
      <t xml:space="preserve"> Additional interest on NatWest Reserve Account; £193 grant from GBC for re-planting War Memorial Gardens; £50 donation for a British Legion Silhouette statue at the War Memorial.  </t>
    </r>
    <r>
      <rPr>
        <sz val="11"/>
        <color indexed="10"/>
        <rFont val="Arial"/>
        <family val="2"/>
      </rPr>
      <t>No claim made in 18/19 from Transparency Grant for the Clerk's additional work.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</si>
</sst>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/>
    <xf numFmtId="10" fontId="14" fillId="0" borderId="0" xfId="0" applyNumberFormat="1" applyFont="1"/>
    <xf numFmtId="0" fontId="14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4" fillId="4" borderId="2" xfId="0" applyFont="1" applyFill="1" applyBorder="1" applyAlignment="1">
      <alignment wrapText="1"/>
    </xf>
    <xf numFmtId="0" fontId="15" fillId="0" borderId="0" xfId="0" applyFont="1"/>
    <xf numFmtId="0" fontId="14" fillId="0" borderId="0" xfId="0" applyFont="1" applyAlignment="1">
      <alignment wrapText="1"/>
    </xf>
    <xf numFmtId="0" fontId="14" fillId="0" borderId="2" xfId="0" applyFont="1" applyBorder="1" applyAlignment="1">
      <alignment wrapText="1"/>
    </xf>
    <xf numFmtId="0" fontId="14" fillId="5" borderId="2" xfId="0" applyFont="1" applyFill="1" applyBorder="1" applyAlignment="1">
      <alignment wrapText="1"/>
    </xf>
    <xf numFmtId="0" fontId="14" fillId="5" borderId="2" xfId="0" applyFont="1" applyFill="1" applyBorder="1" applyAlignment="1">
      <alignment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6" fillId="6" borderId="2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7" fillId="0" borderId="0" xfId="0" applyFont="1"/>
    <xf numFmtId="0" fontId="18" fillId="0" borderId="0" xfId="0" applyFont="1" applyAlignment="1">
      <alignment horizontal="left" vertical="center" indent="2"/>
    </xf>
    <xf numFmtId="0" fontId="13" fillId="0" borderId="0" xfId="0" applyFont="1"/>
    <xf numFmtId="0" fontId="19" fillId="0" borderId="0" xfId="0" applyFont="1"/>
    <xf numFmtId="0" fontId="0" fillId="0" borderId="3" xfId="0" applyBorder="1"/>
    <xf numFmtId="0" fontId="0" fillId="7" borderId="0" xfId="0" applyFill="1"/>
    <xf numFmtId="0" fontId="13" fillId="0" borderId="4" xfId="0" applyFont="1" applyBorder="1"/>
    <xf numFmtId="0" fontId="14" fillId="8" borderId="0" xfId="0" applyFont="1" applyFill="1"/>
    <xf numFmtId="3" fontId="3" fillId="8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wrapText="1"/>
    </xf>
    <xf numFmtId="0" fontId="0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5" xfId="0" applyFont="1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topLeftCell="A7" workbookViewId="0">
      <selection activeCell="N11" sqref="N11"/>
    </sheetView>
  </sheetViews>
  <sheetFormatPr defaultRowHeight="14.25" x14ac:dyDescent="0.2"/>
  <cols>
    <col min="1" max="1" width="10.85546875" style="3" customWidth="1"/>
    <col min="2" max="2" width="9.140625" style="3"/>
    <col min="3" max="3" width="32.5703125" style="3" customWidth="1"/>
    <col min="4" max="4" width="9.140625" style="3"/>
    <col min="5" max="5" width="3.28515625" style="3" customWidth="1"/>
    <col min="6" max="6" width="9.140625" style="3"/>
    <col min="7" max="7" width="10.140625" style="3" customWidth="1"/>
    <col min="8" max="8" width="9.5703125" style="3" customWidth="1"/>
    <col min="9" max="11" width="9.140625" style="3" hidden="1" customWidth="1"/>
    <col min="12" max="12" width="13.28515625" style="3" customWidth="1"/>
    <col min="13" max="13" width="50.42578125" style="12" bestFit="1" customWidth="1"/>
    <col min="14" max="14" width="86" style="3" bestFit="1" customWidth="1"/>
    <col min="15" max="22" width="9.140625" style="17"/>
    <col min="23" max="16384" width="9.140625" style="3"/>
  </cols>
  <sheetData>
    <row r="1" spans="1:14" ht="18" x14ac:dyDescent="0.2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4" ht="15.75" x14ac:dyDescent="0.2">
      <c r="A2" s="29" t="s">
        <v>19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4" ht="14.25" customHeight="1" x14ac:dyDescent="0.2">
      <c r="A3" s="29" t="s">
        <v>20</v>
      </c>
      <c r="C3" s="36"/>
      <c r="L3" s="9"/>
    </row>
    <row r="4" spans="1:14" x14ac:dyDescent="0.2">
      <c r="A4" s="1" t="s">
        <v>39</v>
      </c>
    </row>
    <row r="5" spans="1:14" ht="83.25" customHeight="1" x14ac:dyDescent="0.2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spans="1:14" x14ac:dyDescent="0.2">
      <c r="A6" s="30"/>
    </row>
    <row r="7" spans="1:14" ht="15" x14ac:dyDescent="0.25">
      <c r="A7" s="30"/>
      <c r="D7" s="4"/>
      <c r="F7" s="4"/>
      <c r="N7" s="27"/>
    </row>
    <row r="8" spans="1:14" ht="44.25" x14ac:dyDescent="0.2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1:14" ht="15" x14ac:dyDescent="0.2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1:14" ht="15" thickBot="1" x14ac:dyDescent="0.25">
      <c r="D10" s="4"/>
      <c r="E10" s="4"/>
      <c r="N10" s="23"/>
    </row>
    <row r="11" spans="1:14" ht="44.25" customHeight="1" thickBot="1" x14ac:dyDescent="0.25">
      <c r="A11" s="43" t="s">
        <v>2</v>
      </c>
      <c r="B11" s="43"/>
      <c r="C11" s="43"/>
      <c r="D11" s="8">
        <v>21010</v>
      </c>
      <c r="F11" s="8">
        <v>23446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5" thickBot="1" x14ac:dyDescent="0.25">
      <c r="D12" s="5"/>
      <c r="F12" s="5"/>
      <c r="N12" s="23"/>
    </row>
    <row r="13" spans="1:14" ht="31.5" customHeight="1" thickBot="1" x14ac:dyDescent="0.25">
      <c r="A13" s="44" t="s">
        <v>22</v>
      </c>
      <c r="B13" s="45"/>
      <c r="C13" s="46"/>
      <c r="D13" s="8">
        <v>13706</v>
      </c>
      <c r="F13" s="8">
        <v>14060</v>
      </c>
      <c r="G13" s="5">
        <f>F13-D13</f>
        <v>354</v>
      </c>
      <c r="H13" s="6">
        <f>IF((D13&gt;F13),(D13-F13)/D13,IF(D13&lt;F13,-(D13-F13)/D13,IF(D13=F13,0)))</f>
        <v>2.5828104479789872E-2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 "NO","YES")</f>
        <v>NO</v>
      </c>
      <c r="M13" s="10" t="str">
        <f>IF((L13="YES")*AND(I13+J13&lt;1),"Explanation not required, difference less than £200"," ")</f>
        <v xml:space="preserve"> </v>
      </c>
      <c r="N13" s="13"/>
    </row>
    <row r="14" spans="1:14" ht="15" thickBot="1" x14ac:dyDescent="0.25">
      <c r="D14" s="5"/>
      <c r="F14" s="5"/>
      <c r="G14" s="5"/>
      <c r="H14" s="6"/>
      <c r="K14" s="4"/>
      <c r="L14" s="4"/>
      <c r="N14" s="23"/>
    </row>
    <row r="15" spans="1:14" ht="20.100000000000001" customHeight="1" thickBot="1" x14ac:dyDescent="0.25">
      <c r="A15" s="42" t="s">
        <v>3</v>
      </c>
      <c r="B15" s="42"/>
      <c r="C15" s="42"/>
      <c r="D15" s="8">
        <v>175</v>
      </c>
      <c r="F15" s="8">
        <v>1113</v>
      </c>
      <c r="G15" s="5">
        <f>F15-D15</f>
        <v>938</v>
      </c>
      <c r="H15" s="6">
        <f>IF((D15&gt;F15),(D15-F15)/D15,IF(D15&lt;F15,-(D15-F15)/D15,IF(D15=F15,0)))</f>
        <v>5.36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 "NO","YES")</f>
        <v>YES</v>
      </c>
      <c r="M15" s="10" t="str">
        <f>IF((L15="YES")*AND(I15+J15&lt;1),"Explanation not required, difference less than £200"," ")</f>
        <v xml:space="preserve"> </v>
      </c>
      <c r="N15" s="13" t="s">
        <v>41</v>
      </c>
    </row>
    <row r="16" spans="1:14" ht="15" thickBot="1" x14ac:dyDescent="0.25">
      <c r="D16" s="5"/>
      <c r="F16" s="5"/>
      <c r="G16" s="5"/>
      <c r="H16" s="6"/>
      <c r="K16" s="4"/>
      <c r="L16" s="4"/>
      <c r="N16" s="23"/>
    </row>
    <row r="17" spans="1:14" ht="20.100000000000001" customHeight="1" thickBot="1" x14ac:dyDescent="0.25">
      <c r="A17" s="42" t="s">
        <v>4</v>
      </c>
      <c r="B17" s="42"/>
      <c r="C17" s="42"/>
      <c r="D17" s="8">
        <v>6765</v>
      </c>
      <c r="F17" s="8">
        <v>6720</v>
      </c>
      <c r="G17" s="5">
        <f>F17-D17</f>
        <v>-45</v>
      </c>
      <c r="H17" s="6">
        <f>IF((D17&gt;F17),(D17-F17)/D17,IF(D17&lt;F17,-(D17-F17)/D17,IF(D17=F17,0)))</f>
        <v>6.6518847006651885E-3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 "NO","YES")</f>
        <v>NO</v>
      </c>
      <c r="M17" s="10" t="str">
        <f>IF((L17="YES")*AND(I17+J17&lt;1),"Explanation not required, difference less than £200"," ")</f>
        <v xml:space="preserve"> </v>
      </c>
      <c r="N17" s="13"/>
    </row>
    <row r="18" spans="1:14" ht="15" thickBot="1" x14ac:dyDescent="0.25">
      <c r="D18" s="5"/>
      <c r="F18" s="5"/>
      <c r="G18" s="5"/>
      <c r="H18" s="6"/>
      <c r="K18" s="4"/>
      <c r="L18" s="4"/>
      <c r="N18" s="23"/>
    </row>
    <row r="19" spans="1:14" ht="20.100000000000001" customHeight="1" thickBot="1" x14ac:dyDescent="0.25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5" thickBot="1" x14ac:dyDescent="0.25">
      <c r="D20" s="5"/>
      <c r="F20" s="5"/>
      <c r="G20" s="5"/>
      <c r="H20" s="6"/>
      <c r="K20" s="4"/>
      <c r="L20" s="4"/>
      <c r="N20" s="23"/>
    </row>
    <row r="21" spans="1:14" ht="20.100000000000001" customHeight="1" thickBot="1" x14ac:dyDescent="0.25">
      <c r="A21" s="42" t="s">
        <v>23</v>
      </c>
      <c r="B21" s="42"/>
      <c r="C21" s="42"/>
      <c r="D21" s="8">
        <v>4680</v>
      </c>
      <c r="F21" s="8">
        <v>5149</v>
      </c>
      <c r="G21" s="5">
        <f>F21-D21</f>
        <v>469</v>
      </c>
      <c r="H21" s="6">
        <f>IF((D21&gt;F21),(D21-F21)/D21,IF(D21&lt;F21,-(D21-F21)/D21,IF(D21=F21,0)))</f>
        <v>0.10021367521367522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IF(H21&lt;15%, "NO","YES")</f>
        <v>NO</v>
      </c>
      <c r="M21" s="10" t="str">
        <f>IF((L21="YES")*AND(I21+J21&lt;1),"Explanation not required, difference less than £200"," ")</f>
        <v xml:space="preserve"> </v>
      </c>
      <c r="N21" s="13"/>
    </row>
    <row r="22" spans="1:14" ht="15" thickBot="1" x14ac:dyDescent="0.25">
      <c r="D22" s="5"/>
      <c r="F22" s="5"/>
      <c r="G22" s="5"/>
      <c r="H22" s="6"/>
      <c r="K22" s="4"/>
      <c r="L22" s="4"/>
      <c r="N22" s="23"/>
    </row>
    <row r="23" spans="1:14" ht="20.100000000000001" customHeight="1" thickBot="1" x14ac:dyDescent="0.25">
      <c r="A23" s="7" t="s">
        <v>5</v>
      </c>
      <c r="D23" s="2">
        <f>D11+D13+D15-D17-D19-D21</f>
        <v>23446</v>
      </c>
      <c r="F23" s="2">
        <f>F11+F13+F15-F17-F19-F21</f>
        <v>26750</v>
      </c>
      <c r="G23" s="5"/>
      <c r="H23" s="6"/>
      <c r="K23" s="4"/>
      <c r="L23" s="4"/>
      <c r="M23" s="14" t="s">
        <v>12</v>
      </c>
      <c r="N23" s="23"/>
    </row>
    <row r="24" spans="1:14" s="17" customFormat="1" ht="15" x14ac:dyDescent="0.2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 xml:space="preserve"> </v>
      </c>
      <c r="N24" s="28"/>
    </row>
    <row r="25" spans="1:14" ht="15" thickBot="1" x14ac:dyDescent="0.25">
      <c r="D25" s="5"/>
      <c r="F25" s="5"/>
      <c r="G25" s="5"/>
      <c r="H25" s="6"/>
      <c r="K25" s="4"/>
      <c r="L25" s="4"/>
      <c r="N25" s="23"/>
    </row>
    <row r="26" spans="1:14" ht="20.100000000000001" customHeight="1" thickBot="1" x14ac:dyDescent="0.25">
      <c r="A26" s="42" t="s">
        <v>9</v>
      </c>
      <c r="B26" s="42"/>
      <c r="C26" s="42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1:14" ht="15" thickBot="1" x14ac:dyDescent="0.25">
      <c r="D27" s="5"/>
      <c r="F27" s="5"/>
      <c r="G27" s="5"/>
      <c r="H27" s="6"/>
      <c r="K27" s="4"/>
      <c r="L27" s="4"/>
      <c r="N27" s="23"/>
    </row>
    <row r="28" spans="1:14" ht="20.100000000000001" customHeight="1" thickBot="1" x14ac:dyDescent="0.25">
      <c r="A28" s="42" t="s">
        <v>8</v>
      </c>
      <c r="B28" s="42"/>
      <c r="C28" s="42"/>
      <c r="D28" s="8">
        <v>38369</v>
      </c>
      <c r="F28" s="8">
        <v>38369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 "NO","YES")</f>
        <v>NO</v>
      </c>
      <c r="M28" s="10" t="str">
        <f>IF((L28="YES")*AND(I28+J28&lt;1),"Explanation not required, difference less than £200"," ")</f>
        <v xml:space="preserve"> </v>
      </c>
      <c r="N28" s="13"/>
    </row>
    <row r="29" spans="1:14" ht="15" thickBot="1" x14ac:dyDescent="0.25">
      <c r="D29" s="5"/>
      <c r="F29" s="5"/>
      <c r="G29" s="5"/>
      <c r="H29" s="6"/>
      <c r="K29" s="4"/>
      <c r="L29" s="4"/>
      <c r="N29" s="23"/>
    </row>
    <row r="30" spans="1:14" ht="20.100000000000001" customHeight="1" thickBot="1" x14ac:dyDescent="0.25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 x14ac:dyDescent="0.2">
      <c r="H31" s="6"/>
      <c r="K31" s="4"/>
      <c r="L31" s="4"/>
      <c r="N31" s="23"/>
    </row>
    <row r="32" spans="1:14" ht="15" x14ac:dyDescent="0.25">
      <c r="C32" s="11" t="s">
        <v>11</v>
      </c>
    </row>
    <row r="33" spans="3:22" ht="15" customHeight="1" x14ac:dyDescent="0.2">
      <c r="O33" s="26"/>
      <c r="P33" s="26"/>
      <c r="Q33" s="26"/>
      <c r="R33" s="26"/>
      <c r="S33" s="26"/>
      <c r="T33" s="26"/>
      <c r="U33" s="26"/>
      <c r="V33" s="26"/>
    </row>
    <row r="34" spans="3:22" ht="15" x14ac:dyDescent="0.2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spans="3:22" ht="15" x14ac:dyDescent="0.25">
      <c r="C36" s="11" t="s">
        <v>21</v>
      </c>
    </row>
  </sheetData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H7" sqref="H7"/>
    </sheetView>
  </sheetViews>
  <sheetFormatPr defaultRowHeight="15" x14ac:dyDescent="0.25"/>
  <sheetData>
    <row r="1" spans="1:6" ht="15.75" customHeight="1" x14ac:dyDescent="0.3">
      <c r="A1" s="32" t="s">
        <v>24</v>
      </c>
    </row>
    <row r="2" spans="1:6" ht="15.75" customHeight="1" x14ac:dyDescent="0.25">
      <c r="A2" s="41" t="s">
        <v>38</v>
      </c>
    </row>
    <row r="3" spans="1:6" x14ac:dyDescent="0.25">
      <c r="A3" t="s">
        <v>25</v>
      </c>
    </row>
    <row r="5" spans="1:6" x14ac:dyDescent="0.25">
      <c r="D5" s="31" t="s">
        <v>1</v>
      </c>
      <c r="E5" s="31" t="s">
        <v>1</v>
      </c>
      <c r="F5" s="31" t="s">
        <v>1</v>
      </c>
    </row>
    <row r="6" spans="1:6" x14ac:dyDescent="0.25">
      <c r="A6" s="31" t="s">
        <v>26</v>
      </c>
    </row>
    <row r="7" spans="1:6" x14ac:dyDescent="0.25">
      <c r="B7" s="34" t="s">
        <v>29</v>
      </c>
      <c r="D7" s="34"/>
    </row>
    <row r="8" spans="1:6" ht="15" customHeight="1" x14ac:dyDescent="0.25">
      <c r="B8" s="34" t="s">
        <v>30</v>
      </c>
      <c r="D8" s="34"/>
    </row>
    <row r="9" spans="1:6" x14ac:dyDescent="0.25">
      <c r="B9" s="34" t="s">
        <v>31</v>
      </c>
      <c r="D9" s="34"/>
    </row>
    <row r="10" spans="1:6" x14ac:dyDescent="0.25">
      <c r="B10" s="34" t="s">
        <v>32</v>
      </c>
      <c r="D10" s="34"/>
    </row>
    <row r="11" spans="1:6" x14ac:dyDescent="0.25">
      <c r="B11" s="34" t="s">
        <v>33</v>
      </c>
      <c r="D11" s="34"/>
    </row>
    <row r="12" spans="1:6" x14ac:dyDescent="0.25">
      <c r="B12" s="34" t="s">
        <v>34</v>
      </c>
      <c r="D12" s="34"/>
    </row>
    <row r="13" spans="1:6" x14ac:dyDescent="0.25">
      <c r="B13" s="34" t="s">
        <v>35</v>
      </c>
      <c r="D13" s="34"/>
    </row>
    <row r="14" spans="1:6" x14ac:dyDescent="0.25">
      <c r="E14" s="33">
        <f>SUM(D7:D13)</f>
        <v>0</v>
      </c>
    </row>
    <row r="16" spans="1:6" x14ac:dyDescent="0.25">
      <c r="A16" s="31" t="s">
        <v>27</v>
      </c>
      <c r="D16" s="34"/>
    </row>
    <row r="17" spans="1:6" x14ac:dyDescent="0.25">
      <c r="E17" s="33">
        <f>D16</f>
        <v>0</v>
      </c>
    </row>
    <row r="18" spans="1:6" ht="15.75" thickBot="1" x14ac:dyDescent="0.3">
      <c r="A18" s="31" t="s">
        <v>28</v>
      </c>
      <c r="F18" s="35">
        <f>E14+E17</f>
        <v>0</v>
      </c>
    </row>
    <row r="19" spans="1:6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Anne Tait</cp:lastModifiedBy>
  <dcterms:created xsi:type="dcterms:W3CDTF">2012-07-11T10:01:28Z</dcterms:created>
  <dcterms:modified xsi:type="dcterms:W3CDTF">2019-06-30T11:52:55Z</dcterms:modified>
</cp:coreProperties>
</file>