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31365" windowHeight="129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<sst xmlns="http://schemas.openxmlformats.org/spreadsheetml/2006/main" count="66" uniqueCount="45">
  <si>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Box no.</t>
  </si>
  <si>
    <t>£</t>
  </si>
  <si>
    <t>Total:</t>
  </si>
  <si>
    <t>One-off costs/differences this year of:</t>
  </si>
  <si>
    <t>One off costs - details:</t>
  </si>
  <si>
    <t>SSALC/NALC Grant for equipment to comply with the Transparency Code</t>
  </si>
  <si>
    <t xml:space="preserve"> %</t>
  </si>
  <si>
    <t>Explanation if difference is greater than 15%, except variances less than £200</t>
  </si>
  <si>
    <t>2017/18</t>
  </si>
  <si>
    <t>2016/17</t>
  </si>
  <si>
    <t>Variance</t>
  </si>
  <si>
    <r>
      <rPr>
        <b/>
        <sz val="12"/>
        <color indexed="8"/>
        <rFont val="Calibri"/>
        <family val="2"/>
      </rPr>
      <t>NEST</t>
    </r>
    <r>
      <rPr>
        <sz val="12"/>
        <color indexed="8"/>
        <rFont val="Calibri"/>
        <family val="2"/>
      </rPr>
      <t xml:space="preserve"> Pension Employers' contribution - started from August 2017</t>
    </r>
  </si>
  <si>
    <r>
      <rPr>
        <b/>
        <sz val="12"/>
        <color indexed="8"/>
        <rFont val="Calibri"/>
        <family val="2"/>
      </rPr>
      <t>SLCC</t>
    </r>
    <r>
      <rPr>
        <sz val="12"/>
        <color indexed="8"/>
        <rFont val="Calibri"/>
        <family val="2"/>
      </rPr>
      <t xml:space="preserve"> Annual Subscription - increase</t>
    </r>
  </si>
  <si>
    <r>
      <rPr>
        <b/>
        <sz val="12"/>
        <color indexed="8"/>
        <rFont val="Calibri"/>
        <family val="2"/>
      </rPr>
      <t>Clerk's Mileage</t>
    </r>
    <r>
      <rPr>
        <sz val="12"/>
        <color indexed="8"/>
        <rFont val="Calibri"/>
        <family val="2"/>
      </rPr>
      <t xml:space="preserve"> (excess travelling - i.e. does not include travelling to work)</t>
    </r>
  </si>
  <si>
    <t>Year ended 31/03/17</t>
  </si>
  <si>
    <t>Year ended 31/03/18</t>
  </si>
  <si>
    <t>Variance £</t>
  </si>
  <si>
    <t>Various items of additional minor exp. stationery, postage, printing etc</t>
  </si>
  <si>
    <t>Guildford Borough Council (GBC) grant for repair to kissing gates/steps received in July 2016</t>
  </si>
  <si>
    <t>GBC grant for raising the bus shelter_received in July 2016</t>
  </si>
  <si>
    <t>GBC grant for a new bus shelter received in April 2016</t>
  </si>
  <si>
    <t>Refund of VAT, claim not submited in 17/18</t>
  </si>
  <si>
    <r>
      <rPr>
        <b/>
        <sz val="12"/>
        <color indexed="8"/>
        <rFont val="Calibri"/>
        <family val="2"/>
      </rPr>
      <t>Insurance</t>
    </r>
    <r>
      <rPr>
        <sz val="12"/>
        <color indexed="8"/>
        <rFont val="Calibri"/>
        <family val="2"/>
      </rPr>
      <t xml:space="preserve"> - changed to Zurich with a 3 year long-term agreement</t>
    </r>
  </si>
  <si>
    <r>
      <rPr>
        <b/>
        <sz val="12"/>
        <color indexed="8"/>
        <rFont val="Calibri"/>
        <family val="2"/>
      </rPr>
      <t>Clerk's  training</t>
    </r>
    <r>
      <rPr>
        <sz val="12"/>
        <color indexed="8"/>
        <rFont val="Calibri"/>
        <family val="2"/>
      </rPr>
      <t xml:space="preserve"> - number of events attended reduced in yr ended 31/03/18</t>
    </r>
  </si>
  <si>
    <r>
      <rPr>
        <b/>
        <sz val="12"/>
        <color indexed="8"/>
        <rFont val="Calibri"/>
        <family val="2"/>
      </rPr>
      <t>IT</t>
    </r>
    <r>
      <rPr>
        <sz val="12"/>
        <color indexed="8"/>
        <rFont val="Calibri"/>
        <family val="2"/>
      </rPr>
      <t xml:space="preserve"> expenses and support</t>
    </r>
  </si>
  <si>
    <r>
      <rPr>
        <b/>
        <sz val="12"/>
        <color indexed="8"/>
        <rFont val="Calibri"/>
        <family val="2"/>
      </rPr>
      <t xml:space="preserve">Councillors </t>
    </r>
    <r>
      <rPr>
        <sz val="12"/>
        <color indexed="8"/>
        <rFont val="Calibri"/>
        <family val="2"/>
      </rPr>
      <t>training - increase in attendance</t>
    </r>
  </si>
  <si>
    <r>
      <rPr>
        <b/>
        <sz val="12"/>
        <color indexed="8"/>
        <rFont val="Calibri"/>
        <family val="2"/>
      </rPr>
      <t>BDO</t>
    </r>
    <r>
      <rPr>
        <sz val="12"/>
        <color indexed="8"/>
        <rFont val="Calibri"/>
        <family val="2"/>
      </rPr>
      <t xml:space="preserve"> Audit - additional fee last year</t>
    </r>
  </si>
  <si>
    <r>
      <rPr>
        <b/>
        <sz val="12"/>
        <color indexed="8"/>
        <rFont val="Calibri"/>
        <family val="2"/>
      </rPr>
      <t xml:space="preserve">Guildford Borough Council </t>
    </r>
    <r>
      <rPr>
        <sz val="12"/>
        <color indexed="8"/>
        <rFont val="Calibri"/>
        <family val="2"/>
      </rPr>
      <t xml:space="preserve">works on bus shelter, kissing gates.  </t>
    </r>
  </si>
  <si>
    <r>
      <rPr>
        <b/>
        <sz val="12"/>
        <rFont val="Calibri"/>
        <family val="2"/>
      </rPr>
      <t>SLCC</t>
    </r>
    <r>
      <rPr>
        <sz val="12"/>
        <rFont val="Calibri"/>
        <family val="2"/>
      </rPr>
      <t xml:space="preserve">  - CiLCA Registration fee for the Clerk</t>
    </r>
  </si>
  <si>
    <r>
      <rPr>
        <b/>
        <sz val="12"/>
        <color indexed="8"/>
        <rFont val="Calibri"/>
        <family val="2"/>
      </rPr>
      <t>Chilworth Community Association</t>
    </r>
    <r>
      <rPr>
        <sz val="12"/>
        <color indexed="8"/>
        <rFont val="Calibri"/>
        <family val="2"/>
      </rPr>
      <t xml:space="preserve"> - grant in 16/17, assoc. now ceased</t>
    </r>
  </si>
  <si>
    <r>
      <rPr>
        <b/>
        <sz val="12"/>
        <color indexed="8"/>
        <rFont val="Calibri"/>
        <family val="2"/>
      </rPr>
      <t>Hazelford Ltd</t>
    </r>
    <r>
      <rPr>
        <sz val="12"/>
        <color indexed="8"/>
        <rFont val="Calibri"/>
        <family val="2"/>
      </rPr>
      <t xml:space="preserve"> - payroll service charge for year ended 31/03/17 </t>
    </r>
  </si>
  <si>
    <r>
      <rPr>
        <b/>
        <sz val="12"/>
        <color indexed="8"/>
        <rFont val="Calibri"/>
        <family val="2"/>
      </rPr>
      <t>Website hosting</t>
    </r>
    <r>
      <rPr>
        <sz val="12"/>
        <color indexed="8"/>
        <rFont val="Calibri"/>
        <family val="2"/>
      </rPr>
      <t xml:space="preserve"> -Cllrs  agreed to award a one-off payment of 4 hours to our designer to improve and upgrade</t>
    </r>
  </si>
  <si>
    <r>
      <rPr>
        <b/>
        <sz val="12"/>
        <color indexed="8"/>
        <rFont val="Calibri"/>
        <family val="2"/>
      </rPr>
      <t>Rememberance Garden</t>
    </r>
    <r>
      <rPr>
        <sz val="12"/>
        <color indexed="8"/>
        <rFont val="Calibri"/>
        <family val="2"/>
      </rPr>
      <t xml:space="preserve"> - tree risk assessment undertaken_subsequent pruning around War Memorial</t>
    </r>
  </si>
  <si>
    <t>No change in fixed assets during year ended 31/03/18</t>
  </si>
  <si>
    <r>
      <rPr>
        <b/>
        <sz val="12"/>
        <color indexed="8"/>
        <rFont val="Calibri"/>
        <family val="2"/>
      </rPr>
      <t xml:space="preserve">Parish Improvements - </t>
    </r>
    <r>
      <rPr>
        <sz val="12"/>
        <color indexed="8"/>
        <rFont val="Calibri"/>
        <family val="2"/>
      </rPr>
      <t>pre/app advice from GBC re West Lodge+tree work</t>
    </r>
  </si>
  <si>
    <r>
      <rPr>
        <b/>
        <sz val="12"/>
        <color indexed="8"/>
        <rFont val="Calibri"/>
        <family val="2"/>
      </rPr>
      <t>Hire of room</t>
    </r>
    <r>
      <rPr>
        <sz val="12"/>
        <color indexed="8"/>
        <rFont val="Calibri"/>
        <family val="2"/>
      </rPr>
      <t xml:space="preserve"> for PC meetings - Chilworth C of E School/St Thomas Church Rooms</t>
    </r>
  </si>
  <si>
    <r>
      <rPr>
        <b/>
        <sz val="12"/>
        <color indexed="8"/>
        <rFont val="Calibri"/>
        <family val="2"/>
      </rPr>
      <t>Building Survey</t>
    </r>
    <r>
      <rPr>
        <sz val="12"/>
        <color indexed="8"/>
        <rFont val="Calibri"/>
        <family val="2"/>
      </rPr>
      <t xml:space="preserve"> on a proposed Parish Office/community resource</t>
    </r>
  </si>
  <si>
    <r>
      <rPr>
        <b/>
        <sz val="12"/>
        <color indexed="8"/>
        <rFont val="Calibri"/>
        <family val="2"/>
      </rPr>
      <t>IT Hardware</t>
    </r>
    <r>
      <rPr>
        <sz val="12"/>
        <color indexed="8"/>
        <rFont val="Calibri"/>
        <family val="2"/>
      </rPr>
      <t xml:space="preserve"> - Laptop/scanner/printer bought from Transparancy Fund Grant in 2016.  See grant received in box 3 above </t>
    </r>
  </si>
  <si>
    <r>
      <t xml:space="preserve">Subscriptions - </t>
    </r>
    <r>
      <rPr>
        <sz val="12"/>
        <color indexed="8"/>
        <rFont val="Calibri"/>
        <family val="2"/>
      </rPr>
      <t>annual_ Surrey ALC/NALC/Surrey Hills/Surrey Wildlife</t>
    </r>
  </si>
  <si>
    <t xml:space="preserve">  </t>
  </si>
  <si>
    <t>Variance %</t>
  </si>
  <si>
    <r>
      <rPr>
        <b/>
        <sz val="12"/>
        <color indexed="8"/>
        <rFont val="Calibri"/>
        <family val="2"/>
      </rPr>
      <t>Broad-band expenses</t>
    </r>
    <r>
      <rPr>
        <sz val="12"/>
        <color indexed="8"/>
        <rFont val="Calibri"/>
        <family val="2"/>
      </rPr>
      <t xml:space="preserve"> - increased charges from BT at Clerk's home/PC office - 50% refunded to Clerk</t>
    </r>
  </si>
  <si>
    <r>
      <rPr>
        <b/>
        <sz val="12"/>
        <color indexed="8"/>
        <rFont val="Calibri"/>
        <family val="2"/>
      </rPr>
      <t>PAYE &amp; NIC</t>
    </r>
    <r>
      <rPr>
        <sz val="12"/>
        <color indexed="8"/>
        <rFont val="Calibri"/>
        <family val="2"/>
      </rPr>
      <t xml:space="preserve"> - Hazelford Payroll Company did not request re-imbursement for PAYE and NIC 2017/18 Q4 until 05/04/18.  Therefore £272 (PAYE for Q4) was not included as expenditure  for year ended 31/03/18.</t>
    </r>
  </si>
  <si>
    <r>
      <rPr>
        <b/>
        <sz val="12"/>
        <color indexed="8"/>
        <rFont val="Calibri"/>
        <family val="2"/>
      </rPr>
      <t>One-off payment</t>
    </r>
    <r>
      <rPr>
        <sz val="12"/>
        <color indexed="8"/>
        <rFont val="Calibri"/>
        <family val="2"/>
      </rPr>
      <t xml:space="preserve"> to the Clerk for additional work (Transparancy Code)</t>
    </r>
  </si>
  <si>
    <r>
      <rPr>
        <b/>
        <sz val="12"/>
        <color indexed="8"/>
        <rFont val="Calibri"/>
        <family val="2"/>
      </rPr>
      <t>Salary</t>
    </r>
    <r>
      <rPr>
        <sz val="12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</rPr>
      <t>Payroll Company did not request re-imbursement for Jan, Feb and March 2018 until 5th April 2018.  Therefore £1,036 (net salary) was not included as expenditure for year ended 31/03/18.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</si>
</sst>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&quot;£&quot;#,##0.00"/>
    <numFmt numFmtId="167" formatCode="0.000"/>
    <numFmt numFmtId="168" formatCode="#,##0.000"/>
    <numFmt numFmtId="169" formatCode="[$-809]dd\ mmmm\ yyyy"/>
    <numFmt numFmtId="170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7"/>
      <name val="Calibri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8" tint="0.7999799847602844"/>
      <name val="Calibri"/>
      <family val="2"/>
    </font>
    <font>
      <sz val="12"/>
      <color theme="8" tint="0.7999799847602844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9" fillId="0" borderId="0" xfId="42" applyNumberFormat="1" applyFont="1" applyAlignment="1">
      <alignment/>
    </xf>
    <xf numFmtId="164" fontId="49" fillId="0" borderId="0" xfId="42" applyNumberFormat="1" applyFont="1" applyAlignment="1">
      <alignment/>
    </xf>
    <xf numFmtId="9" fontId="49" fillId="0" borderId="0" xfId="59" applyFont="1" applyAlignment="1">
      <alignment/>
    </xf>
    <xf numFmtId="0" fontId="49" fillId="0" borderId="0" xfId="42" applyNumberFormat="1" applyFont="1" applyAlignment="1">
      <alignment wrapText="1"/>
    </xf>
    <xf numFmtId="164" fontId="49" fillId="0" borderId="0" xfId="42" applyNumberFormat="1" applyFont="1" applyAlignment="1">
      <alignment horizontal="center"/>
    </xf>
    <xf numFmtId="164" fontId="49" fillId="0" borderId="0" xfId="42" applyNumberFormat="1" applyFont="1" applyAlignment="1">
      <alignment horizontal="center" vertical="center"/>
    </xf>
    <xf numFmtId="164" fontId="49" fillId="0" borderId="0" xfId="42" applyNumberFormat="1" applyFont="1" applyAlignment="1">
      <alignment vertical="center"/>
    </xf>
    <xf numFmtId="9" fontId="49" fillId="0" borderId="0" xfId="59" applyFont="1" applyAlignment="1">
      <alignment vertical="center"/>
    </xf>
    <xf numFmtId="164" fontId="48" fillId="0" borderId="0" xfId="42" applyNumberFormat="1" applyFont="1" applyBorder="1" applyAlignment="1">
      <alignment/>
    </xf>
    <xf numFmtId="0" fontId="49" fillId="0" borderId="0" xfId="42" applyNumberFormat="1" applyFont="1" applyAlignment="1">
      <alignment horizontal="left"/>
    </xf>
    <xf numFmtId="0" fontId="49" fillId="0" borderId="0" xfId="0" applyNumberFormat="1" applyFont="1" applyAlignment="1">
      <alignment/>
    </xf>
    <xf numFmtId="164" fontId="49" fillId="0" borderId="0" xfId="42" applyNumberFormat="1" applyFont="1" applyAlignment="1">
      <alignment vertical="top"/>
    </xf>
    <xf numFmtId="0" fontId="48" fillId="0" borderId="0" xfId="42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9" fillId="0" borderId="0" xfId="42" applyNumberFormat="1" applyFont="1" applyAlignment="1">
      <alignment horizontal="left" wrapText="1"/>
    </xf>
    <xf numFmtId="0" fontId="49" fillId="0" borderId="0" xfId="42" applyNumberFormat="1" applyFont="1" applyAlignment="1">
      <alignment horizontal="left" vertical="top"/>
    </xf>
    <xf numFmtId="164" fontId="50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50" fillId="0" borderId="0" xfId="0" applyNumberFormat="1" applyFont="1" applyAlignment="1">
      <alignment/>
    </xf>
    <xf numFmtId="0" fontId="49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164" fontId="48" fillId="0" borderId="0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8" fillId="0" borderId="11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8" fillId="0" borderId="0" xfId="42" applyNumberFormat="1" applyFont="1" applyAlignment="1">
      <alignment horizontal="left"/>
    </xf>
    <xf numFmtId="164" fontId="49" fillId="0" borderId="0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49" fillId="0" borderId="0" xfId="0" applyFont="1" applyAlignment="1">
      <alignment vertical="center"/>
    </xf>
    <xf numFmtId="164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/>
    </xf>
    <xf numFmtId="0" fontId="49" fillId="0" borderId="0" xfId="42" applyNumberFormat="1" applyFont="1" applyAlignment="1">
      <alignment horizontal="left" vertical="center" wrapText="1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0" fontId="48" fillId="33" borderId="0" xfId="0" applyFont="1" applyFill="1" applyAlignment="1">
      <alignment horizontal="center"/>
    </xf>
    <xf numFmtId="164" fontId="49" fillId="33" borderId="0" xfId="42" applyNumberFormat="1" applyFont="1" applyFill="1" applyAlignment="1">
      <alignment horizontal="center"/>
    </xf>
    <xf numFmtId="164" fontId="49" fillId="33" borderId="0" xfId="42" applyNumberFormat="1" applyFont="1" applyFill="1" applyAlignment="1">
      <alignment/>
    </xf>
    <xf numFmtId="9" fontId="49" fillId="33" borderId="0" xfId="59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42" applyNumberFormat="1" applyFont="1" applyFill="1" applyAlignment="1">
      <alignment/>
    </xf>
    <xf numFmtId="164" fontId="48" fillId="33" borderId="0" xfId="0" applyNumberFormat="1" applyFont="1" applyFill="1" applyBorder="1" applyAlignment="1">
      <alignment/>
    </xf>
    <xf numFmtId="164" fontId="49" fillId="33" borderId="0" xfId="42" applyNumberFormat="1" applyFont="1" applyFill="1" applyAlignment="1">
      <alignment vertical="center"/>
    </xf>
    <xf numFmtId="0" fontId="49" fillId="33" borderId="0" xfId="42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 horizontal="center"/>
    </xf>
    <xf numFmtId="164" fontId="52" fillId="33" borderId="0" xfId="42" applyNumberFormat="1" applyFont="1" applyFill="1" applyAlignment="1">
      <alignment horizontal="center"/>
    </xf>
    <xf numFmtId="164" fontId="52" fillId="33" borderId="0" xfId="42" applyNumberFormat="1" applyFont="1" applyFill="1" applyAlignment="1">
      <alignment/>
    </xf>
    <xf numFmtId="164" fontId="52" fillId="33" borderId="0" xfId="42" applyNumberFormat="1" applyFont="1" applyFill="1" applyAlignment="1">
      <alignment vertical="center"/>
    </xf>
    <xf numFmtId="9" fontId="52" fillId="33" borderId="0" xfId="59" applyFont="1" applyFill="1" applyAlignment="1">
      <alignment/>
    </xf>
    <xf numFmtId="0" fontId="51" fillId="33" borderId="0" xfId="42" applyNumberFormat="1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164" fontId="54" fillId="0" borderId="0" xfId="42" applyNumberFormat="1" applyFont="1" applyAlignment="1">
      <alignment horizontal="center"/>
    </xf>
    <xf numFmtId="164" fontId="54" fillId="0" borderId="0" xfId="42" applyNumberFormat="1" applyFont="1" applyAlignment="1">
      <alignment/>
    </xf>
    <xf numFmtId="164" fontId="54" fillId="0" borderId="0" xfId="42" applyNumberFormat="1" applyFont="1" applyAlignment="1">
      <alignment vertical="center"/>
    </xf>
    <xf numFmtId="9" fontId="54" fillId="0" borderId="0" xfId="59" applyFont="1" applyAlignment="1">
      <alignment/>
    </xf>
    <xf numFmtId="0" fontId="54" fillId="0" borderId="0" xfId="0" applyFont="1" applyAlignment="1">
      <alignment/>
    </xf>
    <xf numFmtId="0" fontId="6" fillId="0" borderId="0" xfId="42" applyNumberFormat="1" applyFont="1" applyAlignment="1">
      <alignment wrapText="1"/>
    </xf>
    <xf numFmtId="0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48" fillId="0" borderId="0" xfId="42" applyNumberFormat="1" applyFont="1" applyAlignment="1">
      <alignment/>
    </xf>
    <xf numFmtId="0" fontId="48" fillId="0" borderId="0" xfId="0" applyFont="1" applyFill="1" applyAlignment="1">
      <alignment horizontal="center"/>
    </xf>
    <xf numFmtId="164" fontId="49" fillId="0" borderId="0" xfId="42" applyNumberFormat="1" applyFont="1" applyFill="1" applyAlignment="1">
      <alignment horizontal="center"/>
    </xf>
    <xf numFmtId="164" fontId="49" fillId="0" borderId="0" xfId="42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NumberFormat="1" applyFont="1" applyAlignment="1">
      <alignment vertical="center"/>
    </xf>
    <xf numFmtId="0" fontId="5" fillId="0" borderId="0" xfId="42" applyNumberFormat="1" applyFont="1" applyAlignment="1">
      <alignment wrapText="1"/>
    </xf>
    <xf numFmtId="0" fontId="51" fillId="0" borderId="0" xfId="0" applyFont="1" applyFill="1" applyAlignment="1">
      <alignment horizontal="center"/>
    </xf>
    <xf numFmtId="164" fontId="52" fillId="0" borderId="0" xfId="42" applyNumberFormat="1" applyFont="1" applyFill="1" applyAlignment="1">
      <alignment horizontal="center"/>
    </xf>
    <xf numFmtId="164" fontId="52" fillId="0" borderId="0" xfId="42" applyNumberFormat="1" applyFont="1" applyFill="1" applyAlignment="1">
      <alignment/>
    </xf>
    <xf numFmtId="164" fontId="52" fillId="0" borderId="0" xfId="42" applyNumberFormat="1" applyFont="1" applyFill="1" applyAlignment="1">
      <alignment vertical="center"/>
    </xf>
    <xf numFmtId="9" fontId="52" fillId="0" borderId="0" xfId="59" applyFont="1" applyFill="1" applyAlignment="1">
      <alignment/>
    </xf>
    <xf numFmtId="0" fontId="51" fillId="0" borderId="0" xfId="42" applyNumberFormat="1" applyFont="1" applyFill="1" applyAlignment="1">
      <alignment/>
    </xf>
    <xf numFmtId="0" fontId="52" fillId="0" borderId="0" xfId="0" applyFont="1" applyFill="1" applyAlignment="1">
      <alignment/>
    </xf>
    <xf numFmtId="170" fontId="48" fillId="0" borderId="0" xfId="0" applyNumberFormat="1" applyFont="1" applyAlignment="1">
      <alignment horizontal="center" wrapText="1"/>
    </xf>
    <xf numFmtId="0" fontId="49" fillId="0" borderId="0" xfId="42" applyNumberFormat="1" applyFont="1" applyAlignment="1">
      <alignment vertical="top" wrapText="1"/>
    </xf>
    <xf numFmtId="0" fontId="48" fillId="0" borderId="0" xfId="0" applyFont="1" applyAlignment="1">
      <alignment horizontal="center" vertical="top"/>
    </xf>
    <xf numFmtId="9" fontId="49" fillId="0" borderId="0" xfId="59" applyFont="1" applyAlignment="1">
      <alignment vertical="top"/>
    </xf>
    <xf numFmtId="164" fontId="50" fillId="0" borderId="0" xfId="0" applyNumberFormat="1" applyFont="1" applyAlignment="1">
      <alignment vertical="top"/>
    </xf>
    <xf numFmtId="164" fontId="49" fillId="0" borderId="0" xfId="0" applyNumberFormat="1" applyFont="1" applyBorder="1" applyAlignment="1">
      <alignment vertical="top"/>
    </xf>
    <xf numFmtId="164" fontId="49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NumberFormat="1" applyFont="1" applyAlignment="1">
      <alignment vertical="top"/>
    </xf>
    <xf numFmtId="0" fontId="49" fillId="0" borderId="0" xfId="42" applyNumberFormat="1" applyFont="1" applyAlignment="1">
      <alignment horizontal="left" vertical="top" wrapText="1"/>
    </xf>
    <xf numFmtId="0" fontId="5" fillId="0" borderId="0" xfId="42" applyNumberFormat="1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8" fillId="0" borderId="0" xfId="0" applyFont="1" applyFill="1" applyAlignment="1">
      <alignment/>
    </xf>
    <xf numFmtId="164" fontId="50" fillId="0" borderId="0" xfId="0" applyNumberFormat="1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Layout" workbookViewId="0" topLeftCell="B25">
      <selection activeCell="F40" sqref="F40"/>
    </sheetView>
  </sheetViews>
  <sheetFormatPr defaultColWidth="11.421875" defaultRowHeight="15"/>
  <cols>
    <col min="1" max="1" width="9.00390625" style="1" customWidth="1"/>
    <col min="2" max="2" width="12.57421875" style="3" customWidth="1"/>
    <col min="3" max="3" width="11.7109375" style="3" customWidth="1"/>
    <col min="4" max="4" width="12.28125" style="3" customWidth="1"/>
    <col min="5" max="5" width="12.421875" style="3" customWidth="1"/>
    <col min="6" max="6" width="71.00390625" style="3" customWidth="1"/>
    <col min="7" max="7" width="13.00390625" style="3" customWidth="1"/>
    <col min="8" max="8" width="9.7109375" style="3" bestFit="1" customWidth="1"/>
    <col min="9" max="16384" width="11.421875" style="3" customWidth="1"/>
  </cols>
  <sheetData>
    <row r="1" spans="1:11" ht="27" customHeight="1">
      <c r="A1" s="1" t="s">
        <v>0</v>
      </c>
      <c r="B1" s="85" t="s">
        <v>14</v>
      </c>
      <c r="C1" s="85" t="s">
        <v>15</v>
      </c>
      <c r="D1" s="20" t="s">
        <v>10</v>
      </c>
      <c r="E1" s="20" t="s">
        <v>10</v>
      </c>
      <c r="F1" s="1" t="s">
        <v>7</v>
      </c>
      <c r="G1" s="1" t="s">
        <v>9</v>
      </c>
      <c r="H1" s="1" t="s">
        <v>8</v>
      </c>
      <c r="I1" s="1" t="s">
        <v>16</v>
      </c>
      <c r="J1" s="1"/>
      <c r="K1" s="2"/>
    </row>
    <row r="2" spans="2:11" ht="15.75">
      <c r="B2" s="2" t="s">
        <v>1</v>
      </c>
      <c r="C2" s="2" t="s">
        <v>1</v>
      </c>
      <c r="D2" s="2" t="s">
        <v>1</v>
      </c>
      <c r="E2" s="2" t="s">
        <v>6</v>
      </c>
      <c r="G2" s="2"/>
      <c r="H2" s="2"/>
      <c r="I2" s="2"/>
      <c r="J2" s="2"/>
      <c r="K2" s="2"/>
    </row>
    <row r="3" spans="1:11" ht="15.75">
      <c r="A3" s="1">
        <v>2</v>
      </c>
      <c r="B3" s="3">
        <v>13426</v>
      </c>
      <c r="C3" s="6">
        <v>13745</v>
      </c>
      <c r="D3" s="4">
        <f>+C3-B3</f>
        <v>319</v>
      </c>
      <c r="E3" s="12">
        <f>+D3/B3</f>
        <v>0.02375986891106808</v>
      </c>
      <c r="G3" s="2"/>
      <c r="H3" s="2"/>
      <c r="I3" s="2"/>
      <c r="J3" s="2"/>
      <c r="K3" s="2"/>
    </row>
    <row r="4" spans="2:11" ht="15.75">
      <c r="B4" s="2"/>
      <c r="C4" s="2"/>
      <c r="D4" s="4"/>
      <c r="E4" s="12"/>
      <c r="G4" s="2" t="s">
        <v>1</v>
      </c>
      <c r="H4" s="2" t="s">
        <v>1</v>
      </c>
      <c r="I4" s="2" t="s">
        <v>1</v>
      </c>
      <c r="J4" s="2"/>
      <c r="K4" s="2"/>
    </row>
    <row r="5" spans="1:9" s="92" customFormat="1" ht="33.75" customHeight="1">
      <c r="A5" s="87">
        <v>3</v>
      </c>
      <c r="B5" s="16">
        <v>7131</v>
      </c>
      <c r="C5" s="16">
        <v>136</v>
      </c>
      <c r="D5" s="16">
        <f>+C5-B5</f>
        <v>-6995</v>
      </c>
      <c r="E5" s="88">
        <v>0.98</v>
      </c>
      <c r="F5" s="86" t="s">
        <v>18</v>
      </c>
      <c r="G5" s="89">
        <v>900</v>
      </c>
      <c r="H5" s="90">
        <v>0</v>
      </c>
      <c r="I5" s="91">
        <f aca="true" t="shared" si="0" ref="I5:I10">SUM(H5-G5)</f>
        <v>-900</v>
      </c>
    </row>
    <row r="6" spans="2:9" ht="15.75">
      <c r="B6" s="9"/>
      <c r="C6" s="4"/>
      <c r="D6" s="4"/>
      <c r="E6" s="12"/>
      <c r="F6" s="8" t="s">
        <v>19</v>
      </c>
      <c r="G6" s="24">
        <v>1500</v>
      </c>
      <c r="H6" s="32">
        <v>0</v>
      </c>
      <c r="I6" s="30">
        <f t="shared" si="0"/>
        <v>-1500</v>
      </c>
    </row>
    <row r="7" spans="2:9" ht="15.75">
      <c r="B7" s="9"/>
      <c r="C7" s="4"/>
      <c r="D7" s="4"/>
      <c r="E7" s="12"/>
      <c r="F7" s="8" t="s">
        <v>20</v>
      </c>
      <c r="G7" s="24">
        <v>3146</v>
      </c>
      <c r="H7" s="32">
        <v>0</v>
      </c>
      <c r="I7" s="30">
        <f t="shared" si="0"/>
        <v>-3146</v>
      </c>
    </row>
    <row r="8" spans="2:9" ht="15.75">
      <c r="B8" s="9"/>
      <c r="C8" s="4"/>
      <c r="D8" s="4"/>
      <c r="E8" s="12"/>
      <c r="F8" s="5" t="s">
        <v>5</v>
      </c>
      <c r="G8" s="25">
        <v>0</v>
      </c>
      <c r="H8" s="32">
        <v>134</v>
      </c>
      <c r="I8" s="30">
        <f t="shared" si="0"/>
        <v>134</v>
      </c>
    </row>
    <row r="9" spans="2:9" ht="16.5" thickBot="1">
      <c r="B9" s="9"/>
      <c r="C9" s="4"/>
      <c r="D9" s="4"/>
      <c r="E9" s="12"/>
      <c r="F9" s="5" t="s">
        <v>21</v>
      </c>
      <c r="G9" s="25">
        <v>1543</v>
      </c>
      <c r="H9" s="32">
        <v>0</v>
      </c>
      <c r="I9" s="30">
        <f t="shared" si="0"/>
        <v>-1543</v>
      </c>
    </row>
    <row r="10" spans="2:9" ht="16.5" thickBot="1">
      <c r="B10" s="9"/>
      <c r="C10" s="4"/>
      <c r="D10" s="4"/>
      <c r="E10" s="12"/>
      <c r="F10" s="17" t="s">
        <v>2</v>
      </c>
      <c r="G10" s="71">
        <f>SUM(G5:G9)</f>
        <v>7089</v>
      </c>
      <c r="H10" s="31">
        <f>SUM(H5:H9)</f>
        <v>134</v>
      </c>
      <c r="I10" s="33">
        <f t="shared" si="0"/>
        <v>-6955</v>
      </c>
    </row>
    <row r="11" spans="2:5" ht="15.75">
      <c r="B11" s="9"/>
      <c r="C11" s="4"/>
      <c r="D11" s="4"/>
      <c r="E11" s="12"/>
    </row>
    <row r="12" spans="1:9" s="49" customFormat="1" ht="15.75">
      <c r="A12" s="45"/>
      <c r="B12" s="46"/>
      <c r="C12" s="47"/>
      <c r="D12" s="47"/>
      <c r="G12" s="50"/>
      <c r="I12" s="51">
        <f aca="true" t="shared" si="1" ref="I12:I22">SUM(H12-G12)</f>
        <v>0</v>
      </c>
    </row>
    <row r="13" spans="1:10" s="75" customFormat="1" ht="15.75">
      <c r="A13" s="72"/>
      <c r="B13" s="73"/>
      <c r="C13" s="74"/>
      <c r="D13" s="74"/>
      <c r="E13" s="12"/>
      <c r="G13" s="1" t="s">
        <v>9</v>
      </c>
      <c r="H13" s="1" t="s">
        <v>8</v>
      </c>
      <c r="I13" s="1" t="s">
        <v>16</v>
      </c>
      <c r="J13" s="98" t="s">
        <v>40</v>
      </c>
    </row>
    <row r="14" spans="1:9" ht="15.75">
      <c r="A14" s="19">
        <v>4</v>
      </c>
      <c r="B14" s="10">
        <v>4641</v>
      </c>
      <c r="C14" s="11">
        <v>6765</v>
      </c>
      <c r="D14" s="11">
        <f>+C14-B14</f>
        <v>2124</v>
      </c>
      <c r="E14" s="12">
        <f>+D14/B14</f>
        <v>0.45765998707175176</v>
      </c>
      <c r="F14" s="23" t="s">
        <v>4</v>
      </c>
      <c r="G14" s="2" t="s">
        <v>1</v>
      </c>
      <c r="H14" s="2" t="s">
        <v>1</v>
      </c>
      <c r="I14" s="2" t="s">
        <v>1</v>
      </c>
    </row>
    <row r="15" spans="2:10" ht="35.25" customHeight="1">
      <c r="B15" s="9"/>
      <c r="C15" s="4"/>
      <c r="D15" s="11"/>
      <c r="E15" s="7"/>
      <c r="F15" s="86" t="s">
        <v>41</v>
      </c>
      <c r="G15" s="28">
        <v>219</v>
      </c>
      <c r="H15" s="43">
        <v>340</v>
      </c>
      <c r="I15" s="43">
        <f t="shared" si="1"/>
        <v>121</v>
      </c>
      <c r="J15" s="39">
        <v>55</v>
      </c>
    </row>
    <row r="16" spans="2:9" ht="15.75">
      <c r="B16" s="9"/>
      <c r="C16" s="4"/>
      <c r="D16" s="11"/>
      <c r="E16" s="7"/>
      <c r="F16" s="8" t="s">
        <v>11</v>
      </c>
      <c r="G16" s="44">
        <v>0</v>
      </c>
      <c r="H16" s="43">
        <v>327</v>
      </c>
      <c r="I16" s="43">
        <f t="shared" si="1"/>
        <v>327</v>
      </c>
    </row>
    <row r="17" spans="1:10" s="67" customFormat="1" ht="49.5" customHeight="1">
      <c r="A17" s="62"/>
      <c r="B17" s="63"/>
      <c r="C17" s="64"/>
      <c r="D17" s="65"/>
      <c r="E17" s="66"/>
      <c r="F17" s="77" t="s">
        <v>42</v>
      </c>
      <c r="G17" s="76">
        <v>797</v>
      </c>
      <c r="H17" s="36">
        <v>1091</v>
      </c>
      <c r="I17" s="36">
        <f t="shared" si="1"/>
        <v>294</v>
      </c>
      <c r="J17" s="97">
        <v>36</v>
      </c>
    </row>
    <row r="18" spans="1:9" s="67" customFormat="1" ht="15.75">
      <c r="A18" s="62"/>
      <c r="B18" s="63"/>
      <c r="C18" s="64"/>
      <c r="D18" s="65"/>
      <c r="E18" s="66"/>
      <c r="F18" s="8" t="s">
        <v>12</v>
      </c>
      <c r="G18" s="27">
        <v>103</v>
      </c>
      <c r="H18" s="32">
        <v>95</v>
      </c>
      <c r="I18" s="32">
        <f t="shared" si="1"/>
        <v>-8</v>
      </c>
    </row>
    <row r="19" spans="1:9" s="67" customFormat="1" ht="15.75">
      <c r="A19" s="62"/>
      <c r="B19" s="63"/>
      <c r="C19" s="64"/>
      <c r="D19" s="65"/>
      <c r="E19" s="66"/>
      <c r="F19" s="8" t="s">
        <v>43</v>
      </c>
      <c r="G19" s="44">
        <v>0</v>
      </c>
      <c r="H19" s="32">
        <v>321</v>
      </c>
      <c r="I19" s="32">
        <f t="shared" si="1"/>
        <v>321</v>
      </c>
    </row>
    <row r="20" spans="1:10" s="67" customFormat="1" ht="18.75" customHeight="1">
      <c r="A20" s="62"/>
      <c r="B20" s="63"/>
      <c r="C20" s="64"/>
      <c r="D20" s="65"/>
      <c r="E20" s="66"/>
      <c r="F20" s="86" t="s">
        <v>13</v>
      </c>
      <c r="G20" s="93">
        <v>170</v>
      </c>
      <c r="H20" s="90">
        <v>228</v>
      </c>
      <c r="I20" s="90">
        <f t="shared" si="1"/>
        <v>58</v>
      </c>
      <c r="J20" s="96">
        <v>34</v>
      </c>
    </row>
    <row r="21" spans="2:10" ht="45.75">
      <c r="B21" s="9"/>
      <c r="C21" s="4"/>
      <c r="D21" s="11"/>
      <c r="E21" s="7"/>
      <c r="F21" s="8" t="s">
        <v>44</v>
      </c>
      <c r="G21" s="28">
        <v>3352</v>
      </c>
      <c r="H21" s="36">
        <v>4363</v>
      </c>
      <c r="I21" s="36">
        <f t="shared" si="1"/>
        <v>1011</v>
      </c>
      <c r="J21" s="39">
        <v>30</v>
      </c>
    </row>
    <row r="22" spans="2:10" ht="15.75">
      <c r="B22" s="9"/>
      <c r="C22" s="4"/>
      <c r="D22" s="11"/>
      <c r="E22" s="7"/>
      <c r="F22" s="17" t="s">
        <v>2</v>
      </c>
      <c r="G22" s="32">
        <f>SUM(G15:G21)</f>
        <v>4641</v>
      </c>
      <c r="H22" s="32">
        <f>SUM(H15:H21)</f>
        <v>6765</v>
      </c>
      <c r="I22" s="37">
        <f t="shared" si="1"/>
        <v>2124</v>
      </c>
      <c r="J22" s="3">
        <v>46</v>
      </c>
    </row>
    <row r="23" spans="1:7" s="61" customFormat="1" ht="15.75">
      <c r="A23" s="55"/>
      <c r="B23" s="56"/>
      <c r="C23" s="57" t="s">
        <v>39</v>
      </c>
      <c r="D23" s="58"/>
      <c r="E23" s="59"/>
      <c r="F23" s="60"/>
      <c r="G23" s="60"/>
    </row>
    <row r="24" spans="1:10" s="84" customFormat="1" ht="15.75">
      <c r="A24" s="78"/>
      <c r="B24" s="79"/>
      <c r="C24" s="80"/>
      <c r="D24" s="81"/>
      <c r="E24" s="82"/>
      <c r="F24" s="83"/>
      <c r="G24" s="1" t="s">
        <v>9</v>
      </c>
      <c r="H24" s="1" t="s">
        <v>8</v>
      </c>
      <c r="I24" s="1" t="s">
        <v>16</v>
      </c>
      <c r="J24" s="98" t="s">
        <v>40</v>
      </c>
    </row>
    <row r="25" spans="1:9" ht="15.75">
      <c r="A25" s="20">
        <v>6</v>
      </c>
      <c r="B25" s="11">
        <v>10764</v>
      </c>
      <c r="C25" s="11">
        <v>4680</v>
      </c>
      <c r="D25" s="11">
        <f>+B25-C25</f>
        <v>6084</v>
      </c>
      <c r="E25" s="12">
        <v>0.56</v>
      </c>
      <c r="F25" s="5" t="s">
        <v>3</v>
      </c>
      <c r="G25" s="2" t="s">
        <v>1</v>
      </c>
      <c r="H25" s="2" t="s">
        <v>1</v>
      </c>
      <c r="I25" s="2" t="s">
        <v>1</v>
      </c>
    </row>
    <row r="26" spans="2:10" ht="15.75">
      <c r="B26" s="4"/>
      <c r="C26" s="13"/>
      <c r="D26" s="11"/>
      <c r="E26" s="7"/>
      <c r="F26" s="5" t="s">
        <v>22</v>
      </c>
      <c r="G26" s="25">
        <v>531</v>
      </c>
      <c r="H26" s="32">
        <v>389</v>
      </c>
      <c r="I26" s="30">
        <f aca="true" t="shared" si="2" ref="I26:I46">SUM(H26-G26)</f>
        <v>-142</v>
      </c>
      <c r="J26" s="3">
        <v>26</v>
      </c>
    </row>
    <row r="27" spans="2:10" ht="15.75">
      <c r="B27" s="4"/>
      <c r="C27" s="4"/>
      <c r="D27" s="11"/>
      <c r="E27" s="7"/>
      <c r="F27" s="5" t="s">
        <v>23</v>
      </c>
      <c r="G27" s="25">
        <v>198</v>
      </c>
      <c r="H27" s="3">
        <v>57</v>
      </c>
      <c r="I27" s="30">
        <f t="shared" si="2"/>
        <v>-141</v>
      </c>
      <c r="J27" s="3">
        <v>71</v>
      </c>
    </row>
    <row r="28" spans="2:10" ht="15.75">
      <c r="B28" s="4"/>
      <c r="C28" s="4"/>
      <c r="D28" s="11"/>
      <c r="E28" s="7"/>
      <c r="F28" s="5" t="s">
        <v>24</v>
      </c>
      <c r="G28" s="25">
        <v>338</v>
      </c>
      <c r="H28" s="3">
        <v>308</v>
      </c>
      <c r="I28" s="30">
        <f t="shared" si="2"/>
        <v>-30</v>
      </c>
      <c r="J28" s="3">
        <v>8</v>
      </c>
    </row>
    <row r="29" spans="2:10" ht="15.75">
      <c r="B29" s="4"/>
      <c r="C29" s="4"/>
      <c r="D29" s="11"/>
      <c r="E29" s="7"/>
      <c r="F29" s="14" t="s">
        <v>25</v>
      </c>
      <c r="G29" s="25">
        <v>363</v>
      </c>
      <c r="H29" s="3">
        <v>272</v>
      </c>
      <c r="I29" s="30">
        <f t="shared" si="2"/>
        <v>-91</v>
      </c>
      <c r="J29" s="3">
        <v>25</v>
      </c>
    </row>
    <row r="30" spans="2:10" ht="15.75">
      <c r="B30" s="4"/>
      <c r="C30" s="4"/>
      <c r="D30" s="11"/>
      <c r="E30" s="7"/>
      <c r="F30" s="14" t="s">
        <v>26</v>
      </c>
      <c r="G30" s="5">
        <v>120</v>
      </c>
      <c r="H30" s="3">
        <v>192</v>
      </c>
      <c r="I30" s="30">
        <f t="shared" si="2"/>
        <v>72</v>
      </c>
      <c r="J30" s="3">
        <v>60</v>
      </c>
    </row>
    <row r="31" spans="2:9" ht="15.75">
      <c r="B31" s="4"/>
      <c r="C31" s="4"/>
      <c r="D31" s="11"/>
      <c r="E31" s="7"/>
      <c r="F31" s="22" t="s">
        <v>27</v>
      </c>
      <c r="G31" s="39">
        <v>6106</v>
      </c>
      <c r="H31" s="44">
        <v>0</v>
      </c>
      <c r="I31" s="30">
        <f t="shared" si="2"/>
        <v>-6106</v>
      </c>
    </row>
    <row r="32" spans="2:9" ht="15.75" hidden="1">
      <c r="B32" s="4"/>
      <c r="C32" s="4"/>
      <c r="D32" s="11"/>
      <c r="E32" s="7"/>
      <c r="F32" s="14"/>
      <c r="G32" s="5"/>
      <c r="I32" s="30">
        <f t="shared" si="2"/>
        <v>0</v>
      </c>
    </row>
    <row r="33" spans="2:9" ht="15.75" hidden="1">
      <c r="B33" s="4"/>
      <c r="C33" s="4"/>
      <c r="D33" s="11"/>
      <c r="E33" s="7"/>
      <c r="F33" s="14"/>
      <c r="G33" s="5"/>
      <c r="I33" s="30">
        <f t="shared" si="2"/>
        <v>0</v>
      </c>
    </row>
    <row r="34" spans="2:9" ht="15.75" hidden="1">
      <c r="B34" s="4"/>
      <c r="C34" s="4"/>
      <c r="D34" s="11"/>
      <c r="E34" s="7"/>
      <c r="F34" s="14"/>
      <c r="G34" s="5"/>
      <c r="I34" s="30">
        <f t="shared" si="2"/>
        <v>0</v>
      </c>
    </row>
    <row r="35" spans="2:10" ht="15.75">
      <c r="B35" s="4"/>
      <c r="C35" s="4"/>
      <c r="D35" s="11"/>
      <c r="E35" s="7"/>
      <c r="F35" s="35" t="s">
        <v>38</v>
      </c>
      <c r="G35" s="5">
        <v>317</v>
      </c>
      <c r="H35" s="3">
        <v>286</v>
      </c>
      <c r="I35" s="30">
        <f t="shared" si="2"/>
        <v>-31</v>
      </c>
      <c r="J35" s="3">
        <v>9</v>
      </c>
    </row>
    <row r="36" spans="2:10" ht="15.75">
      <c r="B36" s="4"/>
      <c r="C36" s="4"/>
      <c r="D36" s="11"/>
      <c r="E36" s="7"/>
      <c r="F36" s="14" t="s">
        <v>35</v>
      </c>
      <c r="G36" s="5">
        <v>290</v>
      </c>
      <c r="H36" s="3">
        <v>235</v>
      </c>
      <c r="I36" s="30">
        <f t="shared" si="2"/>
        <v>-55</v>
      </c>
      <c r="J36" s="3">
        <v>18</v>
      </c>
    </row>
    <row r="37" spans="2:9" ht="18.75" customHeight="1">
      <c r="B37" s="4"/>
      <c r="C37" s="4"/>
      <c r="D37" s="11"/>
      <c r="E37" s="7"/>
      <c r="F37" s="14" t="s">
        <v>36</v>
      </c>
      <c r="G37" s="24">
        <v>600</v>
      </c>
      <c r="H37" s="44">
        <v>0</v>
      </c>
      <c r="I37" s="30">
        <f t="shared" si="2"/>
        <v>-600</v>
      </c>
    </row>
    <row r="38" spans="2:9" ht="31.5">
      <c r="B38" s="4"/>
      <c r="C38" s="4"/>
      <c r="D38" s="11"/>
      <c r="E38" s="7"/>
      <c r="F38" s="22" t="s">
        <v>37</v>
      </c>
      <c r="G38" s="44">
        <v>492</v>
      </c>
      <c r="H38" s="44">
        <v>0</v>
      </c>
      <c r="I38" s="40">
        <f t="shared" si="2"/>
        <v>-492</v>
      </c>
    </row>
    <row r="39" spans="2:9" ht="16.5" customHeight="1">
      <c r="B39" s="4"/>
      <c r="C39" s="4"/>
      <c r="D39" s="11"/>
      <c r="E39" s="7"/>
      <c r="F39" s="68" t="s">
        <v>28</v>
      </c>
      <c r="G39" s="69">
        <v>250</v>
      </c>
      <c r="H39" s="70">
        <v>0</v>
      </c>
      <c r="I39" s="40">
        <f t="shared" si="2"/>
        <v>-250</v>
      </c>
    </row>
    <row r="40" spans="1:9" s="92" customFormat="1" ht="21.75" customHeight="1">
      <c r="A40" s="87"/>
      <c r="B40" s="16"/>
      <c r="C40" s="16"/>
      <c r="D40" s="16"/>
      <c r="E40" s="88"/>
      <c r="F40" s="42" t="s">
        <v>29</v>
      </c>
      <c r="G40" s="99">
        <v>200</v>
      </c>
      <c r="H40" s="89">
        <v>0</v>
      </c>
      <c r="I40" s="91">
        <f t="shared" si="2"/>
        <v>-200</v>
      </c>
    </row>
    <row r="41" spans="2:9" ht="19.5" customHeight="1">
      <c r="B41" s="4"/>
      <c r="C41" s="4"/>
      <c r="D41" s="11"/>
      <c r="E41" s="7"/>
      <c r="F41" s="42" t="s">
        <v>30</v>
      </c>
      <c r="G41" s="24">
        <v>0</v>
      </c>
      <c r="H41" s="24">
        <v>180</v>
      </c>
      <c r="I41" s="40">
        <f t="shared" si="2"/>
        <v>180</v>
      </c>
    </row>
    <row r="42" spans="2:9" ht="32.25" customHeight="1">
      <c r="B42" s="4"/>
      <c r="C42" s="4"/>
      <c r="D42" s="11"/>
      <c r="E42" s="7"/>
      <c r="F42" s="94" t="s">
        <v>31</v>
      </c>
      <c r="G42" s="44">
        <v>75</v>
      </c>
      <c r="H42" s="44">
        <v>275</v>
      </c>
      <c r="I42" s="40">
        <f t="shared" si="2"/>
        <v>200</v>
      </c>
    </row>
    <row r="43" spans="2:9" ht="19.5" customHeight="1">
      <c r="B43" s="4"/>
      <c r="C43" s="4"/>
      <c r="D43" s="11"/>
      <c r="E43" s="7"/>
      <c r="F43" s="22" t="s">
        <v>34</v>
      </c>
      <c r="G43" s="24">
        <v>0</v>
      </c>
      <c r="H43" s="24">
        <v>726</v>
      </c>
      <c r="I43" s="40">
        <f t="shared" si="2"/>
        <v>726</v>
      </c>
    </row>
    <row r="44" spans="2:9" ht="37.5" customHeight="1">
      <c r="B44" s="4"/>
      <c r="C44" s="4"/>
      <c r="D44" s="11"/>
      <c r="E44" s="7"/>
      <c r="F44" s="95" t="s">
        <v>32</v>
      </c>
      <c r="G44" s="44">
        <v>0</v>
      </c>
      <c r="H44" s="44">
        <v>1000</v>
      </c>
      <c r="I44" s="40">
        <f t="shared" si="2"/>
        <v>1000</v>
      </c>
    </row>
    <row r="45" spans="2:9" ht="16.5" thickBot="1">
      <c r="B45" s="4"/>
      <c r="C45" s="4"/>
      <c r="D45" s="11"/>
      <c r="E45" s="7"/>
      <c r="F45" s="14" t="s">
        <v>17</v>
      </c>
      <c r="G45" s="5">
        <v>88</v>
      </c>
      <c r="H45" s="32">
        <v>121</v>
      </c>
      <c r="I45" s="40">
        <f t="shared" si="2"/>
        <v>33</v>
      </c>
    </row>
    <row r="46" spans="5:9" ht="16.5" thickBot="1">
      <c r="E46" s="7"/>
      <c r="F46" s="35" t="s">
        <v>2</v>
      </c>
      <c r="G46" s="26">
        <f>SUM(G26:G45)</f>
        <v>9968</v>
      </c>
      <c r="H46" s="34">
        <f>SUM(H26:H45)</f>
        <v>4041</v>
      </c>
      <c r="I46" s="38">
        <f t="shared" si="2"/>
        <v>-5927</v>
      </c>
    </row>
    <row r="47" spans="1:8" s="49" customFormat="1" ht="15.75">
      <c r="A47" s="45"/>
      <c r="B47" s="47"/>
      <c r="C47" s="47"/>
      <c r="D47" s="52"/>
      <c r="E47" s="48"/>
      <c r="F47" s="53"/>
      <c r="G47" s="54"/>
      <c r="H47" s="54"/>
    </row>
    <row r="48" spans="1:11" ht="31.5" customHeight="1">
      <c r="A48" s="20">
        <v>9</v>
      </c>
      <c r="B48" s="11">
        <v>38369</v>
      </c>
      <c r="C48" s="11">
        <v>38369</v>
      </c>
      <c r="D48" s="11">
        <f>+B48-C48</f>
        <v>0</v>
      </c>
      <c r="E48" s="12">
        <f>+D48/C48</f>
        <v>0</v>
      </c>
      <c r="F48" s="42" t="s">
        <v>33</v>
      </c>
      <c r="G48" s="24">
        <v>494</v>
      </c>
      <c r="H48" s="2"/>
      <c r="I48" s="41">
        <f>SUM(H48-G48)</f>
        <v>-494</v>
      </c>
      <c r="J48" s="2"/>
      <c r="K48" s="2"/>
    </row>
    <row r="49" spans="2:11" ht="15.75" customHeight="1">
      <c r="B49" s="1"/>
      <c r="C49" s="1"/>
      <c r="D49" s="1"/>
      <c r="E49" s="1"/>
      <c r="F49" s="21"/>
      <c r="G49" s="18"/>
      <c r="H49" s="2"/>
      <c r="I49" s="2"/>
      <c r="J49" s="2"/>
      <c r="K49" s="2"/>
    </row>
    <row r="50" spans="1:7" ht="15" customHeight="1">
      <c r="A50" s="19"/>
      <c r="B50" s="16"/>
      <c r="C50" s="4"/>
      <c r="D50" s="4"/>
      <c r="E50" s="7"/>
      <c r="F50" s="15"/>
      <c r="G50" s="18"/>
    </row>
    <row r="51" spans="2:7" ht="15.75">
      <c r="B51" s="16"/>
      <c r="C51" s="4"/>
      <c r="D51" s="4"/>
      <c r="E51" s="7"/>
      <c r="G51" s="29"/>
    </row>
    <row r="53" spans="2:4" ht="15.75">
      <c r="B53" s="16"/>
      <c r="C53" s="4"/>
      <c r="D53" s="4"/>
    </row>
    <row r="54" spans="2:4" ht="15.75">
      <c r="B54" s="4"/>
      <c r="C54" s="4"/>
      <c r="D54" s="4"/>
    </row>
  </sheetData>
  <sheetProtection/>
  <printOptions gridLines="1"/>
  <pageMargins left="0.7086614173228347" right="0.5118110236220472" top="0.5511811023622047" bottom="0.35433070866141736" header="0.1968503937007874" footer="0.31496062992125984"/>
  <pageSetup fitToHeight="1" fitToWidth="1" horizontalDpi="600" verticalDpi="600" orientation="landscape" paperSize="9" scale="59" r:id="rId1"/>
  <headerFooter>
    <oddHeader>&amp;C&amp;"Calibri,Bold"&amp;16&amp;K000000St. Martha Parish Council - Explanation of Significant Variances on the Annual Return for the year ended 31/03/18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Fitzmaurice</dc:creator>
  <cp:keywords/>
  <dc:description/>
  <cp:lastModifiedBy>Anne Tait</cp:lastModifiedBy>
  <cp:lastPrinted>2018-06-10T16:18:29Z</cp:lastPrinted>
  <dcterms:created xsi:type="dcterms:W3CDTF">2010-05-07T12:53:10Z</dcterms:created>
  <dcterms:modified xsi:type="dcterms:W3CDTF">2018-06-10T16:19:38Z</dcterms:modified>
  <cp:category/>
  <cp:version/>
  <cp:contentType/>
  <cp:contentStatus/>
</cp:coreProperties>
</file>